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2" yWindow="-24" windowWidth="27744" windowHeight="13692"/>
  </bookViews>
  <sheets>
    <sheet name="Sheet1" sheetId="1" r:id="rId1"/>
  </sheets>
  <definedNames>
    <definedName name="_xlnm._FilterDatabase" localSheetId="0" hidden="1">Sheet1!$A$2:$D$96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9" i="1" l="1"/>
  <c r="D100" i="1" s="1"/>
  <c r="D11" i="1" l="1"/>
  <c r="E11" i="1" s="1"/>
  <c r="D36" i="1" l="1"/>
  <c r="D31" i="1"/>
  <c r="E23" i="1"/>
  <c r="C23" i="1"/>
  <c r="E4" i="1"/>
  <c r="E26" i="1"/>
  <c r="E25" i="1"/>
  <c r="E19" i="1" l="1"/>
  <c r="E3" i="1"/>
  <c r="E92" i="1"/>
  <c r="C92" i="1"/>
  <c r="E91" i="1"/>
  <c r="C91" i="1"/>
  <c r="E70" i="1"/>
  <c r="C70" i="1"/>
  <c r="E69" i="1"/>
  <c r="C69" i="1"/>
  <c r="E59" i="1"/>
  <c r="C59" i="1"/>
  <c r="E56" i="1"/>
  <c r="C56" i="1"/>
  <c r="E53" i="1"/>
  <c r="C53" i="1"/>
  <c r="E49" i="1"/>
  <c r="C49" i="1"/>
  <c r="E48" i="1"/>
  <c r="C48" i="1"/>
  <c r="E47" i="1"/>
  <c r="C47" i="1"/>
  <c r="E20" i="1"/>
  <c r="C20" i="1"/>
  <c r="E18" i="1"/>
  <c r="C18" i="1"/>
  <c r="E16" i="1"/>
  <c r="C16" i="1"/>
  <c r="E15" i="1"/>
  <c r="C15" i="1"/>
  <c r="E13" i="1"/>
  <c r="C13" i="1"/>
  <c r="E96" i="1"/>
  <c r="E95" i="1"/>
  <c r="E94" i="1"/>
  <c r="E93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68" i="1"/>
  <c r="E67" i="1"/>
  <c r="E66" i="1"/>
  <c r="E65" i="1"/>
  <c r="E64" i="1"/>
  <c r="E63" i="1"/>
  <c r="E62" i="1"/>
  <c r="E61" i="1"/>
  <c r="E58" i="1"/>
  <c r="E57" i="1"/>
  <c r="E55" i="1"/>
  <c r="E54" i="1"/>
  <c r="E52" i="1"/>
  <c r="E51" i="1"/>
  <c r="E50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1" i="1"/>
  <c r="E30" i="1"/>
  <c r="E29" i="1"/>
  <c r="E28" i="1"/>
  <c r="E27" i="1"/>
  <c r="E24" i="1"/>
  <c r="E22" i="1"/>
  <c r="E21" i="1"/>
  <c r="E17" i="1"/>
  <c r="E14" i="1"/>
  <c r="E10" i="1"/>
  <c r="E9" i="1"/>
  <c r="E8" i="1"/>
  <c r="E7" i="1"/>
  <c r="E6" i="1"/>
  <c r="E12" i="1"/>
  <c r="C12" i="1"/>
  <c r="E5" i="1"/>
  <c r="E98" i="1" l="1"/>
  <c r="D98" i="1" s="1"/>
</calcChain>
</file>

<file path=xl/sharedStrings.xml><?xml version="1.0" encoding="utf-8"?>
<sst xmlns="http://schemas.openxmlformats.org/spreadsheetml/2006/main" count="171" uniqueCount="100">
  <si>
    <t>HULL</t>
  </si>
  <si>
    <t xml:space="preserve">ENGINE  </t>
  </si>
  <si>
    <t>ELECTRICAL/ GAS</t>
  </si>
  <si>
    <t>sofa/ captins chair</t>
  </si>
  <si>
    <t>Dinnette seating</t>
  </si>
  <si>
    <t xml:space="preserve">Oak cladding to Ceiling </t>
  </si>
  <si>
    <t>Plinth draws to kitchen units</t>
  </si>
  <si>
    <t>Glazing into side hatch</t>
  </si>
  <si>
    <t>Coach lines</t>
  </si>
  <si>
    <t>stove to Saloon basic inc flue and chimney</t>
  </si>
  <si>
    <t>as above but scratch resitant acrilic panels to shower room</t>
  </si>
  <si>
    <t>No</t>
  </si>
  <si>
    <t>INTERNAL FURNISHINGS</t>
  </si>
  <si>
    <t>Signwriting (Name and logo only)
- Free with Smithwood Logo</t>
  </si>
  <si>
    <t>Signwriting (Name, logo patterns &amp; pictures)
- Free with Smithwood Logo</t>
  </si>
  <si>
    <t>Build Your Own Narrowboat</t>
  </si>
  <si>
    <t>Semitrad / Cruser upgrade</t>
  </si>
  <si>
    <t>Semi Cruser upgrade</t>
  </si>
  <si>
    <t>Full set of rivets</t>
  </si>
  <si>
    <t>Steel front lockers or extra rear lockers x 1</t>
  </si>
  <si>
    <t>Side hatches (per hatch)</t>
  </si>
  <si>
    <t>2 pack hull blacking (only available on selected hulls)</t>
  </si>
  <si>
    <t>Front cratch or rear pram covers to be quoted indervidually</t>
  </si>
  <si>
    <t>Engine upgrade Beta 43</t>
  </si>
  <si>
    <t>Other, elec or hybrid please ask for quote</t>
  </si>
  <si>
    <t>Steel rear lockers x 2</t>
  </si>
  <si>
    <t>Bow thruster</t>
  </si>
  <si>
    <t>Chrome fitting pack and poles</t>
  </si>
  <si>
    <t>Standard boat price (see specification for inclustions)</t>
  </si>
  <si>
    <t>Possible upgrades to sandard spec</t>
  </si>
  <si>
    <t>Upgraded hull (Tim Tyler or like)</t>
  </si>
  <si>
    <t>Upgraded hull (Alexander Hull or like)</t>
  </si>
  <si>
    <t>Sunken rear panels</t>
  </si>
  <si>
    <t>Single glazed window (over standard 8)</t>
  </si>
  <si>
    <t>Double glazing (up to 8 windows)</t>
  </si>
  <si>
    <t>Double glazing (over standard 8)</t>
  </si>
  <si>
    <t>Thermal break upgrade on first 8 windows</t>
  </si>
  <si>
    <t>Thermal glazed window (over standard 8)</t>
  </si>
  <si>
    <t>Flexy teak deck or resin front and rear</t>
  </si>
  <si>
    <t>Real Teak front and rear</t>
  </si>
  <si>
    <t>Extra for each colour over standard 1 colour (external)</t>
  </si>
  <si>
    <t xml:space="preserve">Paintword different colour to handrail </t>
  </si>
  <si>
    <t>Fender /mooring kit rubber</t>
  </si>
  <si>
    <t>Fender/ mooring kit rope</t>
  </si>
  <si>
    <t>Engine upgrade Canal Line 42</t>
  </si>
  <si>
    <t>Standard hospital silancer</t>
  </si>
  <si>
    <t>Inverter 3KW</t>
  </si>
  <si>
    <t>Inverter 3KW Victron</t>
  </si>
  <si>
    <t>Inverter remote</t>
  </si>
  <si>
    <t>Chrome switches/sockets max 12 no</t>
  </si>
  <si>
    <t>Diesel gauge</t>
  </si>
  <si>
    <t>fresh water gauge</t>
  </si>
  <si>
    <t>Waste tank guage</t>
  </si>
  <si>
    <t>Gas connections x 2</t>
  </si>
  <si>
    <t>Actuator motors (each)</t>
  </si>
  <si>
    <t>Gas bottle (each)</t>
  </si>
  <si>
    <t>Wall lights (each)</t>
  </si>
  <si>
    <t>Additional ceiling lights (each)</t>
  </si>
  <si>
    <t>12 volt sockets x 6</t>
  </si>
  <si>
    <t>Appliances w/m and double oven upgrade</t>
  </si>
  <si>
    <t>Apliances allowance over standard spec fridge and freezer</t>
  </si>
  <si>
    <t>Solid oak cladding bellow gunnels</t>
  </si>
  <si>
    <t>Solid 3D oak cladding bellow gunnels</t>
  </si>
  <si>
    <t>Under gunnel lights per set</t>
  </si>
  <si>
    <t>Radiator upgrade to classic rads and upgrade TRV's x 4</t>
  </si>
  <si>
    <t>Radiator upgrade to modern rads and upgraded TRV's x 4</t>
  </si>
  <si>
    <t>External LED deck lights x 6</t>
  </si>
  <si>
    <t>Solid wood tops</t>
  </si>
  <si>
    <t>Solid stone tops</t>
  </si>
  <si>
    <t>Solid wood floors £35 per m2</t>
  </si>
  <si>
    <t>Dinner table</t>
  </si>
  <si>
    <t>Matress memory foam</t>
  </si>
  <si>
    <t>Matress memory foam Cool Blue</t>
  </si>
  <si>
    <t>Electrically operated ballest (per set)</t>
  </si>
  <si>
    <t>Secret hidden slidding doors for bulk heads (each)</t>
  </si>
  <si>
    <t xml:space="preserve">Oak trim upgrades comfort 30x10 </t>
  </si>
  <si>
    <t>Oak trim upgrades deluxe 60x15 with molded edge</t>
  </si>
  <si>
    <t>Oak vener to ceiling</t>
  </si>
  <si>
    <t>Softwood cladding to ceiling painted on top of oak venner price</t>
  </si>
  <si>
    <t>Floor tiles to gally ceramic £20 per m2</t>
  </si>
  <si>
    <t>Floor tiles to shower room ceramic £20 per m2</t>
  </si>
  <si>
    <t>Porcalin or real stone floor tiles to  £35 per m2</t>
  </si>
  <si>
    <t>Porcalin or real stone tiles to shower room £35 per m2</t>
  </si>
  <si>
    <t xml:space="preserve">Vennered/pre finished door Furniture to Saloon </t>
  </si>
  <si>
    <t>Vennered/ pre finished door furniture to Cabin</t>
  </si>
  <si>
    <t>Vennered / pre finished door Furniture to Shower room</t>
  </si>
  <si>
    <t>Vennered Pre finished door Furniture to Kitchen including handles if req.</t>
  </si>
  <si>
    <t>Vennered Furniture to Saloon with solid oak doors</t>
  </si>
  <si>
    <t>Vennered furniture to Cabinwith solid oak doors</t>
  </si>
  <si>
    <t>Vennered Furniture to Shower room with solid oak doors</t>
  </si>
  <si>
    <t>Vennered Furniture to Kitchen with solid oak doors</t>
  </si>
  <si>
    <t>Stove to saloon upgraded inc flue and chimney</t>
  </si>
  <si>
    <t>Diesel stove inc flue and chimney</t>
  </si>
  <si>
    <t>Toilet masorator loo and tank</t>
  </si>
  <si>
    <t>Delux toilet masorator loo and tank</t>
  </si>
  <si>
    <t>Porcalin tiles to shower room £35 per m2 bellow gunnels and 1.5 bulk heads</t>
  </si>
  <si>
    <t>Acrilic panels to Shower room below gunnels 2 bulk heads and ceiling</t>
  </si>
  <si>
    <t>TOTAL</t>
  </si>
  <si>
    <t>VAT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</si>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</sst>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 applyProtection="1">
      <alignment horizontal="left" wrapText="1"/>
    </xf>
    <xf numFmtId="2" fontId="1" fillId="0" borderId="7" xfId="0" applyNumberFormat="1" applyFont="1" applyBorder="1" applyAlignment="1" applyProtection="1">
      <alignment horizontal="center" wrapText="1"/>
    </xf>
    <xf numFmtId="165" fontId="4" fillId="0" borderId="7" xfId="0" applyNumberFormat="1" applyFont="1" applyBorder="1" applyAlignment="1" applyProtection="1">
      <alignment horizontal="center" wrapText="1"/>
    </xf>
    <xf numFmtId="165" fontId="0" fillId="0" borderId="0" xfId="0" applyNumberFormat="1" applyAlignment="1" applyProtection="1"/>
    <xf numFmtId="2" fontId="0" fillId="0" borderId="0" xfId="0" applyNumberFormat="1" applyAlignment="1" applyProtection="1"/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5" fontId="2" fillId="3" borderId="1" xfId="0" applyNumberFormat="1" applyFont="1" applyFill="1" applyBorder="1" applyAlignment="1" applyProtection="1">
      <alignment horizontal="right" wrapText="1"/>
    </xf>
    <xf numFmtId="165" fontId="0" fillId="0" borderId="0" xfId="0" applyNumberFormat="1" applyProtection="1"/>
    <xf numFmtId="0" fontId="0" fillId="0" borderId="0" xfId="0" applyProtection="1"/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right" wrapText="1"/>
    </xf>
    <xf numFmtId="165" fontId="6" fillId="0" borderId="0" xfId="0" applyNumberFormat="1" applyFont="1" applyProtection="1"/>
    <xf numFmtId="0" fontId="6" fillId="0" borderId="0" xfId="0" applyFont="1" applyProtection="1"/>
    <xf numFmtId="164" fontId="6" fillId="2" borderId="4" xfId="0" applyNumberFormat="1" applyFont="1" applyFill="1" applyBorder="1" applyAlignment="1" applyProtection="1">
      <alignment horizontal="center" vertical="center"/>
    </xf>
    <xf numFmtId="165" fontId="6" fillId="2" borderId="0" xfId="0" applyNumberFormat="1" applyFont="1" applyFill="1" applyProtection="1"/>
    <xf numFmtId="0" fontId="6" fillId="0" borderId="0" xfId="0" applyFont="1" applyAlignment="1" applyProtection="1">
      <alignment horizontal="right"/>
    </xf>
    <xf numFmtId="0" fontId="6" fillId="0" borderId="2" xfId="0" applyFont="1" applyFill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right" wrapText="1"/>
    </xf>
    <xf numFmtId="0" fontId="6" fillId="0" borderId="3" xfId="0" applyFont="1" applyFill="1" applyBorder="1" applyAlignment="1" applyProtection="1">
      <alignment horizontal="right" vertical="center"/>
    </xf>
    <xf numFmtId="165" fontId="6" fillId="4" borderId="0" xfId="0" applyNumberFormat="1" applyFont="1" applyFill="1" applyProtection="1"/>
    <xf numFmtId="164" fontId="6" fillId="0" borderId="4" xfId="0" applyNumberFormat="1" applyFont="1" applyFill="1" applyBorder="1" applyAlignment="1" applyProtection="1">
      <alignment horizontal="center" vertical="center"/>
    </xf>
    <xf numFmtId="164" fontId="6" fillId="5" borderId="0" xfId="0" applyNumberFormat="1" applyFont="1" applyFill="1" applyAlignment="1" applyProtection="1">
      <alignment horizontal="right" vertic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165" fontId="7" fillId="3" borderId="1" xfId="0" applyNumberFormat="1" applyFont="1" applyFill="1" applyBorder="1" applyAlignment="1" applyProtection="1">
      <alignment horizontal="right" wrapText="1"/>
    </xf>
    <xf numFmtId="0" fontId="6" fillId="0" borderId="6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wrapText="1"/>
    </xf>
    <xf numFmtId="165" fontId="6" fillId="0" borderId="6" xfId="0" applyNumberFormat="1" applyFont="1" applyBorder="1" applyAlignment="1" applyProtection="1">
      <alignment horizontal="right" wrapText="1"/>
    </xf>
    <xf numFmtId="165" fontId="6" fillId="0" borderId="0" xfId="0" applyNumberFormat="1" applyFont="1" applyBorder="1" applyProtection="1"/>
    <xf numFmtId="0" fontId="6" fillId="0" borderId="0" xfId="0" applyFont="1" applyBorder="1" applyProtection="1"/>
    <xf numFmtId="0" fontId="5" fillId="0" borderId="0" xfId="0" applyFont="1" applyBorder="1" applyAlignment="1" applyProtection="1">
      <alignment horizontal="left" vertical="center" wrapText="1"/>
    </xf>
    <xf numFmtId="165" fontId="0" fillId="0" borderId="0" xfId="0" applyNumberFormat="1" applyBorder="1" applyProtection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165" fontId="0" fillId="0" borderId="0" xfId="0" applyNumberFormat="1" applyBorder="1" applyAlignment="1" applyProtection="1">
      <alignment horizontal="right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Alignment="1" applyProtection="1">
      <alignment horizontal="left"/>
    </xf>
    <xf numFmtId="165" fontId="6" fillId="2" borderId="1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165" fontId="8" fillId="0" borderId="0" xfId="0" applyNumberFormat="1" applyFont="1" applyBorder="1" applyAlignment="1" applyProtection="1">
      <alignment horizontal="left" vertical="center" wrapText="1"/>
    </xf>
    <xf numFmtId="165" fontId="8" fillId="0" borderId="0" xfId="0" applyNumberFormat="1" applyFont="1" applyBorder="1" applyAlignment="1" applyProtection="1">
      <alignment horizontal="right" vertical="center" wrapText="1"/>
    </xf>
    <xf numFmtId="165" fontId="8" fillId="0" borderId="0" xfId="0" applyNumberFormat="1" applyFont="1" applyBorder="1" applyAlignment="1" applyProtection="1">
      <alignment horizontal="right" vertical="center"/>
    </xf>
    <xf numFmtId="165" fontId="5" fillId="0" borderId="0" xfId="0" applyNumberFormat="1" applyFont="1" applyBorder="1" applyAlignment="1" applyProtection="1">
      <alignment horizontal="right" vertical="center" wrapText="1"/>
    </xf>
    <xf numFmtId="9" fontId="8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0</xdr:col>
      <xdr:colOff>1342913</xdr:colOff>
      <xdr:row>0</xdr:row>
      <xdr:rowOff>1411102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67" t="10970" r="16696" b="17772"/>
        <a:stretch/>
      </xdr:blipFill>
      <xdr:spPr>
        <a:xfrm>
          <a:off x="60960" y="434340"/>
          <a:ext cx="1281953" cy="1350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abSelected="1" topLeftCell="A64" zoomScaleNormal="100" workbookViewId="0">
      <selection activeCell="B88" sqref="B88"/>
    </sheetView>
  </sheetViews>
  <sheetFormatPr defaultRowHeight="14.4" x14ac:dyDescent="0.3"/>
  <cols>
    <col min="1" max="1" width="62" style="44" customWidth="1"/>
    <col min="2" max="2" width="13.109375" style="14" customWidth="1"/>
    <col min="3" max="3" width="14.5546875" style="14" customWidth="1"/>
    <col min="4" max="4" width="19.44140625" style="13" customWidth="1"/>
    <col min="5" max="5" width="0.109375" style="13" customWidth="1"/>
    <col min="6" max="16384" width="8.88671875" style="14"/>
  </cols>
  <sheetData>
    <row r="1" spans="1:7" s="9" customFormat="1" ht="147.6" customHeight="1" x14ac:dyDescent="0.6">
      <c r="A1" s="5" t="s">
        <v>15</v>
      </c>
      <c r="B1" s="6"/>
      <c r="C1" s="6"/>
      <c r="D1" s="7"/>
      <c r="E1" s="8"/>
    </row>
    <row r="2" spans="1:7" x14ac:dyDescent="0.3">
      <c r="A2" s="10" t="s">
        <v>0</v>
      </c>
      <c r="B2" s="11"/>
      <c r="C2" s="11"/>
      <c r="D2" s="12"/>
    </row>
    <row r="3" spans="1:7" s="19" customFormat="1" ht="13.8" x14ac:dyDescent="0.3">
      <c r="A3" s="15" t="s">
        <v>28</v>
      </c>
      <c r="B3" s="16"/>
      <c r="C3" s="16"/>
      <c r="D3" s="17">
        <v>98000</v>
      </c>
      <c r="E3" s="18">
        <f>SUM(D3)</f>
        <v>98000</v>
      </c>
    </row>
    <row r="4" spans="1:7" s="19" customFormat="1" ht="13.8" x14ac:dyDescent="0.3">
      <c r="A4" s="15" t="s">
        <v>29</v>
      </c>
      <c r="B4" s="16"/>
      <c r="C4" s="16"/>
      <c r="D4" s="45"/>
      <c r="E4" s="18">
        <f>SUM(D4)</f>
        <v>0</v>
      </c>
    </row>
    <row r="5" spans="1:7" s="19" customFormat="1" ht="13.8" x14ac:dyDescent="0.3">
      <c r="A5" s="15" t="s">
        <v>30</v>
      </c>
      <c r="B5" s="1" t="s">
        <v>11</v>
      </c>
      <c r="C5" s="20"/>
      <c r="D5" s="17">
        <v>4000</v>
      </c>
      <c r="E5" s="21" t="b">
        <f>IF(ISNUMBER(SEARCH("yes",B5)),D5)</f>
        <v>0</v>
      </c>
    </row>
    <row r="6" spans="1:7" s="19" customFormat="1" ht="13.8" x14ac:dyDescent="0.3">
      <c r="A6" s="15" t="s">
        <v>31</v>
      </c>
      <c r="B6" s="1" t="s">
        <v>11</v>
      </c>
      <c r="C6" s="20"/>
      <c r="D6" s="17">
        <v>9000</v>
      </c>
      <c r="E6" s="21" t="b">
        <f t="shared" ref="E6:E11" si="0">IF(ISNUMBER(SEARCH("yes",B6)),D6)</f>
        <v>0</v>
      </c>
    </row>
    <row r="7" spans="1:7" s="19" customFormat="1" ht="13.8" x14ac:dyDescent="0.3">
      <c r="A7" s="15" t="s">
        <v>16</v>
      </c>
      <c r="B7" s="1" t="s">
        <v>11</v>
      </c>
      <c r="C7" s="20"/>
      <c r="D7" s="17">
        <v>1000</v>
      </c>
      <c r="E7" s="21" t="b">
        <f t="shared" si="0"/>
        <v>0</v>
      </c>
    </row>
    <row r="8" spans="1:7" s="19" customFormat="1" ht="13.8" x14ac:dyDescent="0.3">
      <c r="A8" s="15" t="s">
        <v>17</v>
      </c>
      <c r="B8" s="1" t="s">
        <v>11</v>
      </c>
      <c r="C8" s="20"/>
      <c r="D8" s="17">
        <v>1500</v>
      </c>
      <c r="E8" s="21" t="b">
        <f t="shared" si="0"/>
        <v>0</v>
      </c>
      <c r="G8" s="22"/>
    </row>
    <row r="9" spans="1:7" s="19" customFormat="1" ht="13.8" x14ac:dyDescent="0.3">
      <c r="A9" s="15" t="s">
        <v>32</v>
      </c>
      <c r="B9" s="1" t="s">
        <v>11</v>
      </c>
      <c r="C9" s="20"/>
      <c r="D9" s="17">
        <v>1100</v>
      </c>
      <c r="E9" s="21" t="b">
        <f t="shared" si="0"/>
        <v>0</v>
      </c>
    </row>
    <row r="10" spans="1:7" s="19" customFormat="1" ht="13.8" x14ac:dyDescent="0.3">
      <c r="A10" s="15" t="s">
        <v>18</v>
      </c>
      <c r="B10" s="1" t="s">
        <v>11</v>
      </c>
      <c r="C10" s="20"/>
      <c r="D10" s="17">
        <v>1100</v>
      </c>
      <c r="E10" s="21" t="b">
        <f t="shared" si="0"/>
        <v>0</v>
      </c>
    </row>
    <row r="11" spans="1:7" s="19" customFormat="1" ht="13.8" x14ac:dyDescent="0.3">
      <c r="A11" s="23" t="s">
        <v>25</v>
      </c>
      <c r="B11" s="1" t="s">
        <v>11</v>
      </c>
      <c r="C11" s="20"/>
      <c r="D11" s="24" t="str">
        <f>(B11)</f>
        <v>No</v>
      </c>
      <c r="E11" s="21" t="b">
        <f t="shared" si="0"/>
        <v>0</v>
      </c>
    </row>
    <row r="12" spans="1:7" s="19" customFormat="1" ht="13.8" x14ac:dyDescent="0.3">
      <c r="A12" s="15" t="s">
        <v>19</v>
      </c>
      <c r="B12" s="2"/>
      <c r="C12" s="25" t="str">
        <f>IF(ISBLANK(B12), "Enter Qty      ", B12)</f>
        <v xml:space="preserve">Enter Qty      </v>
      </c>
      <c r="D12" s="17">
        <v>300</v>
      </c>
      <c r="E12" s="26">
        <f>SUM(B12*D12)</f>
        <v>0</v>
      </c>
    </row>
    <row r="13" spans="1:7" s="19" customFormat="1" ht="13.8" x14ac:dyDescent="0.3">
      <c r="A13" s="15" t="s">
        <v>20</v>
      </c>
      <c r="B13" s="2"/>
      <c r="C13" s="25" t="str">
        <f>IF(ISBLANK(B13), "Enter Qty      ", B13)</f>
        <v xml:space="preserve">Enter Qty      </v>
      </c>
      <c r="D13" s="17">
        <v>700</v>
      </c>
      <c r="E13" s="26">
        <f>SUM(B13*D13)</f>
        <v>0</v>
      </c>
    </row>
    <row r="14" spans="1:7" s="19" customFormat="1" ht="13.8" x14ac:dyDescent="0.3">
      <c r="A14" s="15" t="s">
        <v>21</v>
      </c>
      <c r="B14" s="1" t="s">
        <v>11</v>
      </c>
      <c r="C14" s="20"/>
      <c r="D14" s="17">
        <v>1500</v>
      </c>
      <c r="E14" s="21" t="b">
        <f>IF(ISNUMBER(SEARCH("yes",B14)),D14)</f>
        <v>0</v>
      </c>
    </row>
    <row r="15" spans="1:7" s="19" customFormat="1" ht="13.8" x14ac:dyDescent="0.3">
      <c r="A15" s="15" t="s">
        <v>7</v>
      </c>
      <c r="B15" s="2"/>
      <c r="C15" s="25" t="str">
        <f>IF(ISBLANK(B15), "Enter Qty      ", B15)</f>
        <v xml:space="preserve">Enter Qty      </v>
      </c>
      <c r="D15" s="17">
        <v>80</v>
      </c>
      <c r="E15" s="26">
        <f>SUM(B15*D15)</f>
        <v>0</v>
      </c>
    </row>
    <row r="16" spans="1:7" s="19" customFormat="1" ht="13.8" x14ac:dyDescent="0.3">
      <c r="A16" s="15" t="s">
        <v>33</v>
      </c>
      <c r="B16" s="2"/>
      <c r="C16" s="25" t="str">
        <f>IF(ISBLANK(B16), "Enter Qty      ", B16)</f>
        <v xml:space="preserve">Enter Qty      </v>
      </c>
      <c r="D16" s="17">
        <v>400</v>
      </c>
      <c r="E16" s="26">
        <f>SUM(B16*D16)</f>
        <v>0</v>
      </c>
    </row>
    <row r="17" spans="1:5" s="19" customFormat="1" ht="13.8" x14ac:dyDescent="0.3">
      <c r="A17" s="15" t="s">
        <v>34</v>
      </c>
      <c r="B17" s="1" t="s">
        <v>11</v>
      </c>
      <c r="C17" s="20"/>
      <c r="D17" s="17">
        <v>1300</v>
      </c>
      <c r="E17" s="21" t="b">
        <f>IF(ISNUMBER(SEARCH("yes",B17)),D17)</f>
        <v>0</v>
      </c>
    </row>
    <row r="18" spans="1:5" s="19" customFormat="1" ht="13.8" x14ac:dyDescent="0.3">
      <c r="A18" s="15" t="s">
        <v>35</v>
      </c>
      <c r="B18" s="2"/>
      <c r="C18" s="25" t="str">
        <f>IF(ISBLANK(B18), "Enter Qty      ", B18)</f>
        <v xml:space="preserve">Enter Qty      </v>
      </c>
      <c r="D18" s="17">
        <v>550</v>
      </c>
      <c r="E18" s="26">
        <f>SUM(B18*D18)</f>
        <v>0</v>
      </c>
    </row>
    <row r="19" spans="1:5" s="19" customFormat="1" ht="14.4" customHeight="1" x14ac:dyDescent="0.3">
      <c r="A19" s="15" t="s">
        <v>36</v>
      </c>
      <c r="B19" s="1" t="s">
        <v>11</v>
      </c>
      <c r="C19" s="20"/>
      <c r="D19" s="17">
        <v>1300</v>
      </c>
      <c r="E19" s="21" t="b">
        <f>IF(ISNUMBER(SEARCH("yes",B19)),D19)</f>
        <v>0</v>
      </c>
    </row>
    <row r="20" spans="1:5" s="19" customFormat="1" ht="13.8" x14ac:dyDescent="0.3">
      <c r="A20" s="15" t="s">
        <v>37</v>
      </c>
      <c r="B20" s="2"/>
      <c r="C20" s="25" t="str">
        <f>IF(ISBLANK(B20), "Enter Qty      ", B20)</f>
        <v xml:space="preserve">Enter Qty      </v>
      </c>
      <c r="D20" s="17">
        <v>700</v>
      </c>
      <c r="E20" s="26">
        <f>SUM(B20*D20)</f>
        <v>0</v>
      </c>
    </row>
    <row r="21" spans="1:5" s="19" customFormat="1" ht="13.8" x14ac:dyDescent="0.3">
      <c r="A21" s="15" t="s">
        <v>38</v>
      </c>
      <c r="B21" s="1" t="s">
        <v>11</v>
      </c>
      <c r="C21" s="20"/>
      <c r="D21" s="17">
        <v>800</v>
      </c>
      <c r="E21" s="21" t="b">
        <f t="shared" ref="E21:E22" si="1">IF(ISNUMBER(SEARCH("yes",B21)),D21)</f>
        <v>0</v>
      </c>
    </row>
    <row r="22" spans="1:5" s="19" customFormat="1" ht="13.8" x14ac:dyDescent="0.3">
      <c r="A22" s="15" t="s">
        <v>39</v>
      </c>
      <c r="B22" s="1" t="s">
        <v>11</v>
      </c>
      <c r="C22" s="20"/>
      <c r="D22" s="17">
        <v>1500</v>
      </c>
      <c r="E22" s="21" t="b">
        <f t="shared" si="1"/>
        <v>0</v>
      </c>
    </row>
    <row r="23" spans="1:5" s="19" customFormat="1" ht="13.8" x14ac:dyDescent="0.3">
      <c r="A23" s="15" t="s">
        <v>40</v>
      </c>
      <c r="B23" s="2"/>
      <c r="C23" s="25" t="str">
        <f>IF(ISBLANK(B23), "Enter Qty      ", B23)</f>
        <v xml:space="preserve">Enter Qty      </v>
      </c>
      <c r="D23" s="17">
        <v>500</v>
      </c>
      <c r="E23" s="26">
        <f>SUM(B23*D23)</f>
        <v>0</v>
      </c>
    </row>
    <row r="24" spans="1:5" s="19" customFormat="1" ht="13.8" x14ac:dyDescent="0.3">
      <c r="A24" s="15" t="s">
        <v>41</v>
      </c>
      <c r="B24" s="1" t="s">
        <v>11</v>
      </c>
      <c r="C24" s="20"/>
      <c r="D24" s="17">
        <v>300</v>
      </c>
      <c r="E24" s="21" t="b">
        <f t="shared" ref="E24:E46" si="2">IF(ISNUMBER(SEARCH("yes",B24)),D24)</f>
        <v>0</v>
      </c>
    </row>
    <row r="25" spans="1:5" s="19" customFormat="1" ht="27.6" x14ac:dyDescent="0.3">
      <c r="A25" s="23" t="s">
        <v>13</v>
      </c>
      <c r="B25" s="3" t="s">
        <v>11</v>
      </c>
      <c r="C25" s="27"/>
      <c r="D25" s="17">
        <v>500</v>
      </c>
      <c r="E25" s="28" t="b">
        <f>IF(ISNUMBER(SEARCH("No SN logo",B25)),D25)</f>
        <v>0</v>
      </c>
    </row>
    <row r="26" spans="1:5" s="19" customFormat="1" ht="27.6" x14ac:dyDescent="0.3">
      <c r="A26" s="23" t="s">
        <v>14</v>
      </c>
      <c r="B26" s="3" t="s">
        <v>11</v>
      </c>
      <c r="C26" s="27"/>
      <c r="D26" s="17">
        <v>1000</v>
      </c>
      <c r="E26" s="28" t="b">
        <f>IF(ISNUMBER(SEARCH("No SN logo",B26)),D26)</f>
        <v>0</v>
      </c>
    </row>
    <row r="27" spans="1:5" s="19" customFormat="1" ht="13.8" x14ac:dyDescent="0.3">
      <c r="A27" s="15" t="s">
        <v>8</v>
      </c>
      <c r="B27" s="1" t="s">
        <v>11</v>
      </c>
      <c r="C27" s="20"/>
      <c r="D27" s="17">
        <v>450</v>
      </c>
      <c r="E27" s="21" t="b">
        <f t="shared" si="2"/>
        <v>0</v>
      </c>
    </row>
    <row r="28" spans="1:5" s="19" customFormat="1" ht="13.8" x14ac:dyDescent="0.3">
      <c r="A28" s="15" t="s">
        <v>42</v>
      </c>
      <c r="B28" s="1" t="s">
        <v>11</v>
      </c>
      <c r="C28" s="20"/>
      <c r="D28" s="17">
        <v>200</v>
      </c>
      <c r="E28" s="21" t="b">
        <f t="shared" si="2"/>
        <v>0</v>
      </c>
    </row>
    <row r="29" spans="1:5" s="19" customFormat="1" ht="13.8" x14ac:dyDescent="0.3">
      <c r="A29" s="15" t="s">
        <v>43</v>
      </c>
      <c r="B29" s="1" t="s">
        <v>11</v>
      </c>
      <c r="C29" s="20"/>
      <c r="D29" s="17">
        <v>400</v>
      </c>
      <c r="E29" s="21" t="b">
        <f t="shared" si="2"/>
        <v>0</v>
      </c>
    </row>
    <row r="30" spans="1:5" s="19" customFormat="1" ht="13.8" x14ac:dyDescent="0.3">
      <c r="A30" s="15" t="s">
        <v>27</v>
      </c>
      <c r="B30" s="1" t="s">
        <v>11</v>
      </c>
      <c r="C30" s="20"/>
      <c r="D30" s="17">
        <v>150</v>
      </c>
      <c r="E30" s="21" t="b">
        <f t="shared" si="2"/>
        <v>0</v>
      </c>
    </row>
    <row r="31" spans="1:5" s="19" customFormat="1" ht="13.8" x14ac:dyDescent="0.3">
      <c r="A31" s="15" t="s">
        <v>22</v>
      </c>
      <c r="B31" s="1" t="s">
        <v>11</v>
      </c>
      <c r="C31" s="20"/>
      <c r="D31" s="24" t="str">
        <f>(B31)</f>
        <v>No</v>
      </c>
      <c r="E31" s="21" t="b">
        <f t="shared" si="2"/>
        <v>0</v>
      </c>
    </row>
    <row r="32" spans="1:5" s="19" customFormat="1" ht="13.8" x14ac:dyDescent="0.3">
      <c r="A32" s="29" t="s">
        <v>1</v>
      </c>
      <c r="B32" s="4"/>
      <c r="C32" s="30"/>
      <c r="D32" s="31"/>
      <c r="E32" s="18"/>
    </row>
    <row r="33" spans="1:5" s="19" customFormat="1" ht="13.8" x14ac:dyDescent="0.3">
      <c r="A33" s="15" t="s">
        <v>26</v>
      </c>
      <c r="B33" s="1" t="s">
        <v>11</v>
      </c>
      <c r="C33" s="20"/>
      <c r="D33" s="17">
        <v>3500</v>
      </c>
      <c r="E33" s="21" t="b">
        <f t="shared" si="2"/>
        <v>0</v>
      </c>
    </row>
    <row r="34" spans="1:5" s="19" customFormat="1" ht="13.8" x14ac:dyDescent="0.3">
      <c r="A34" s="15" t="s">
        <v>44</v>
      </c>
      <c r="B34" s="1" t="s">
        <v>11</v>
      </c>
      <c r="C34" s="20"/>
      <c r="D34" s="17">
        <v>1000</v>
      </c>
      <c r="E34" s="21" t="b">
        <f t="shared" si="2"/>
        <v>0</v>
      </c>
    </row>
    <row r="35" spans="1:5" s="19" customFormat="1" ht="13.8" x14ac:dyDescent="0.3">
      <c r="A35" s="15" t="s">
        <v>23</v>
      </c>
      <c r="B35" s="1" t="s">
        <v>11</v>
      </c>
      <c r="C35" s="20"/>
      <c r="D35" s="17">
        <v>3500</v>
      </c>
      <c r="E35" s="21" t="b">
        <f t="shared" si="2"/>
        <v>0</v>
      </c>
    </row>
    <row r="36" spans="1:5" s="19" customFormat="1" ht="13.8" x14ac:dyDescent="0.3">
      <c r="A36" s="15" t="s">
        <v>24</v>
      </c>
      <c r="B36" s="1" t="s">
        <v>11</v>
      </c>
      <c r="C36" s="20"/>
      <c r="D36" s="24" t="str">
        <f>(B36)</f>
        <v>No</v>
      </c>
      <c r="E36" s="21" t="b">
        <f t="shared" si="2"/>
        <v>0</v>
      </c>
    </row>
    <row r="37" spans="1:5" s="19" customFormat="1" ht="13.8" x14ac:dyDescent="0.3">
      <c r="A37" s="15" t="s">
        <v>45</v>
      </c>
      <c r="B37" s="1" t="s">
        <v>11</v>
      </c>
      <c r="C37" s="20"/>
      <c r="D37" s="17">
        <v>800</v>
      </c>
      <c r="E37" s="21" t="b">
        <f t="shared" si="2"/>
        <v>0</v>
      </c>
    </row>
    <row r="38" spans="1:5" s="19" customFormat="1" ht="13.8" x14ac:dyDescent="0.3">
      <c r="A38" s="29" t="s">
        <v>2</v>
      </c>
      <c r="B38" s="4"/>
      <c r="C38" s="30"/>
      <c r="D38" s="31"/>
      <c r="E38" s="18"/>
    </row>
    <row r="39" spans="1:5" s="19" customFormat="1" ht="13.8" x14ac:dyDescent="0.3">
      <c r="A39" s="15" t="s">
        <v>46</v>
      </c>
      <c r="B39" s="1" t="s">
        <v>11</v>
      </c>
      <c r="C39" s="20"/>
      <c r="D39" s="17">
        <v>500</v>
      </c>
      <c r="E39" s="21" t="b">
        <f t="shared" si="2"/>
        <v>0</v>
      </c>
    </row>
    <row r="40" spans="1:5" s="19" customFormat="1" ht="13.8" x14ac:dyDescent="0.3">
      <c r="A40" s="15" t="s">
        <v>47</v>
      </c>
      <c r="B40" s="1" t="s">
        <v>11</v>
      </c>
      <c r="C40" s="20"/>
      <c r="D40" s="17">
        <v>800</v>
      </c>
      <c r="E40" s="21" t="b">
        <f t="shared" si="2"/>
        <v>0</v>
      </c>
    </row>
    <row r="41" spans="1:5" s="19" customFormat="1" ht="13.8" x14ac:dyDescent="0.3">
      <c r="A41" s="15" t="s">
        <v>48</v>
      </c>
      <c r="B41" s="1" t="s">
        <v>11</v>
      </c>
      <c r="C41" s="20"/>
      <c r="D41" s="17">
        <v>150</v>
      </c>
      <c r="E41" s="21" t="b">
        <f t="shared" si="2"/>
        <v>0</v>
      </c>
    </row>
    <row r="42" spans="1:5" s="19" customFormat="1" ht="13.8" x14ac:dyDescent="0.3">
      <c r="A42" s="15" t="s">
        <v>49</v>
      </c>
      <c r="B42" s="1" t="s">
        <v>11</v>
      </c>
      <c r="C42" s="20"/>
      <c r="D42" s="17">
        <v>120</v>
      </c>
      <c r="E42" s="21" t="b">
        <f t="shared" si="2"/>
        <v>0</v>
      </c>
    </row>
    <row r="43" spans="1:5" s="19" customFormat="1" ht="13.8" x14ac:dyDescent="0.3">
      <c r="A43" s="15" t="s">
        <v>50</v>
      </c>
      <c r="B43" s="1" t="s">
        <v>11</v>
      </c>
      <c r="C43" s="20"/>
      <c r="D43" s="17">
        <v>150</v>
      </c>
      <c r="E43" s="21" t="b">
        <f t="shared" si="2"/>
        <v>0</v>
      </c>
    </row>
    <row r="44" spans="1:5" s="19" customFormat="1" ht="13.8" x14ac:dyDescent="0.3">
      <c r="A44" s="15" t="s">
        <v>52</v>
      </c>
      <c r="B44" s="1" t="s">
        <v>11</v>
      </c>
      <c r="C44" s="20"/>
      <c r="D44" s="17">
        <v>150</v>
      </c>
      <c r="E44" s="21" t="b">
        <f t="shared" si="2"/>
        <v>0</v>
      </c>
    </row>
    <row r="45" spans="1:5" s="19" customFormat="1" ht="13.8" x14ac:dyDescent="0.3">
      <c r="A45" s="15" t="s">
        <v>51</v>
      </c>
      <c r="B45" s="1" t="s">
        <v>11</v>
      </c>
      <c r="C45" s="20"/>
      <c r="D45" s="17">
        <v>150</v>
      </c>
      <c r="E45" s="21" t="b">
        <f t="shared" si="2"/>
        <v>0</v>
      </c>
    </row>
    <row r="46" spans="1:5" s="19" customFormat="1" ht="13.8" x14ac:dyDescent="0.3">
      <c r="A46" s="15" t="s">
        <v>53</v>
      </c>
      <c r="B46" s="1" t="s">
        <v>11</v>
      </c>
      <c r="C46" s="20"/>
      <c r="D46" s="17">
        <v>250</v>
      </c>
      <c r="E46" s="21" t="b">
        <f t="shared" si="2"/>
        <v>0</v>
      </c>
    </row>
    <row r="47" spans="1:5" s="19" customFormat="1" ht="13.8" x14ac:dyDescent="0.3">
      <c r="A47" s="15" t="s">
        <v>55</v>
      </c>
      <c r="B47" s="2"/>
      <c r="C47" s="25" t="str">
        <f>IF(ISBLANK(B47), "Enter Qty      ", B47)</f>
        <v xml:space="preserve">Enter Qty      </v>
      </c>
      <c r="D47" s="17">
        <v>60</v>
      </c>
      <c r="E47" s="26">
        <f>SUM(B47*D47)</f>
        <v>0</v>
      </c>
    </row>
    <row r="48" spans="1:5" s="19" customFormat="1" ht="13.8" x14ac:dyDescent="0.3">
      <c r="A48" s="15" t="s">
        <v>54</v>
      </c>
      <c r="B48" s="2"/>
      <c r="C48" s="25" t="str">
        <f>IF(ISBLANK(B48), "Enter Qty      ", B48)</f>
        <v xml:space="preserve">Enter Qty      </v>
      </c>
      <c r="D48" s="17">
        <v>150</v>
      </c>
      <c r="E48" s="26">
        <f>SUM(B48*D48)</f>
        <v>0</v>
      </c>
    </row>
    <row r="49" spans="1:5" s="19" customFormat="1" ht="13.8" x14ac:dyDescent="0.3">
      <c r="A49" s="15" t="s">
        <v>56</v>
      </c>
      <c r="B49" s="2"/>
      <c r="C49" s="25" t="str">
        <f>IF(ISBLANK(B49), "Enter Qty      ", B49)</f>
        <v xml:space="preserve">Enter Qty      </v>
      </c>
      <c r="D49" s="17">
        <v>50</v>
      </c>
      <c r="E49" s="26">
        <f>SUM(B49*D49)</f>
        <v>0</v>
      </c>
    </row>
    <row r="50" spans="1:5" s="19" customFormat="1" ht="13.8" x14ac:dyDescent="0.3">
      <c r="A50" s="15" t="s">
        <v>60</v>
      </c>
      <c r="B50" s="1" t="s">
        <v>11</v>
      </c>
      <c r="C50" s="20"/>
      <c r="D50" s="17">
        <v>1000</v>
      </c>
      <c r="E50" s="21" t="b">
        <f t="shared" ref="E50:E52" si="3">IF(ISNUMBER(SEARCH("yes",B50)),D50)</f>
        <v>0</v>
      </c>
    </row>
    <row r="51" spans="1:5" s="19" customFormat="1" ht="13.8" x14ac:dyDescent="0.3">
      <c r="A51" s="15" t="s">
        <v>59</v>
      </c>
      <c r="B51" s="1" t="s">
        <v>11</v>
      </c>
      <c r="C51" s="20"/>
      <c r="D51" s="17">
        <v>1500</v>
      </c>
      <c r="E51" s="21" t="b">
        <f t="shared" si="3"/>
        <v>0</v>
      </c>
    </row>
    <row r="52" spans="1:5" s="19" customFormat="1" ht="13.8" x14ac:dyDescent="0.3">
      <c r="A52" s="15" t="s">
        <v>58</v>
      </c>
      <c r="B52" s="1" t="s">
        <v>11</v>
      </c>
      <c r="C52" s="20"/>
      <c r="D52" s="17">
        <v>300</v>
      </c>
      <c r="E52" s="21" t="b">
        <f t="shared" si="3"/>
        <v>0</v>
      </c>
    </row>
    <row r="53" spans="1:5" s="19" customFormat="1" ht="13.8" x14ac:dyDescent="0.3">
      <c r="A53" s="15" t="s">
        <v>57</v>
      </c>
      <c r="B53" s="2"/>
      <c r="C53" s="25" t="str">
        <f>IF(ISBLANK(B53), "Enter Qty      ", B53)</f>
        <v xml:space="preserve">Enter Qty      </v>
      </c>
      <c r="D53" s="17">
        <v>25</v>
      </c>
      <c r="E53" s="26">
        <f>SUM(B53*D53)</f>
        <v>0</v>
      </c>
    </row>
    <row r="54" spans="1:5" s="19" customFormat="1" ht="13.8" x14ac:dyDescent="0.3">
      <c r="A54" s="15" t="s">
        <v>61</v>
      </c>
      <c r="B54" s="1" t="s">
        <v>11</v>
      </c>
      <c r="C54" s="20"/>
      <c r="D54" s="17">
        <v>2600</v>
      </c>
      <c r="E54" s="21" t="b">
        <f t="shared" ref="E54:E55" si="4">IF(ISNUMBER(SEARCH("yes",B54)),D54)</f>
        <v>0</v>
      </c>
    </row>
    <row r="55" spans="1:5" s="19" customFormat="1" ht="13.8" x14ac:dyDescent="0.3">
      <c r="A55" s="15" t="s">
        <v>62</v>
      </c>
      <c r="B55" s="1" t="s">
        <v>11</v>
      </c>
      <c r="C55" s="20"/>
      <c r="D55" s="17">
        <v>3000</v>
      </c>
      <c r="E55" s="21" t="b">
        <f t="shared" si="4"/>
        <v>0</v>
      </c>
    </row>
    <row r="56" spans="1:5" s="19" customFormat="1" ht="13.8" x14ac:dyDescent="0.3">
      <c r="A56" s="15" t="s">
        <v>63</v>
      </c>
      <c r="B56" s="2"/>
      <c r="C56" s="25" t="str">
        <f>IF(ISBLANK(B56), "Enter Qty      ", B56)</f>
        <v xml:space="preserve">Enter Qty      </v>
      </c>
      <c r="D56" s="17">
        <v>60</v>
      </c>
      <c r="E56" s="26">
        <f>SUM(B56*D56)</f>
        <v>0</v>
      </c>
    </row>
    <row r="57" spans="1:5" s="19" customFormat="1" ht="13.8" x14ac:dyDescent="0.3">
      <c r="A57" s="15" t="s">
        <v>64</v>
      </c>
      <c r="B57" s="1" t="s">
        <v>11</v>
      </c>
      <c r="C57" s="20"/>
      <c r="D57" s="17">
        <v>600</v>
      </c>
      <c r="E57" s="21" t="b">
        <f t="shared" ref="E57:E58" si="5">IF(ISNUMBER(SEARCH("yes",B57)),D57)</f>
        <v>0</v>
      </c>
    </row>
    <row r="58" spans="1:5" s="19" customFormat="1" ht="13.8" x14ac:dyDescent="0.3">
      <c r="A58" s="15" t="s">
        <v>65</v>
      </c>
      <c r="B58" s="1" t="s">
        <v>11</v>
      </c>
      <c r="C58" s="20"/>
      <c r="D58" s="17">
        <v>800</v>
      </c>
      <c r="E58" s="21" t="b">
        <f t="shared" si="5"/>
        <v>0</v>
      </c>
    </row>
    <row r="59" spans="1:5" s="19" customFormat="1" ht="13.8" x14ac:dyDescent="0.3">
      <c r="A59" s="15" t="s">
        <v>66</v>
      </c>
      <c r="B59" s="2"/>
      <c r="C59" s="25" t="str">
        <f>IF(ISBLANK(B59), "Enter Qty      ", B59)</f>
        <v xml:space="preserve">Enter Qty      </v>
      </c>
      <c r="D59" s="17">
        <v>80</v>
      </c>
      <c r="E59" s="26">
        <f>SUM(B59*D59)</f>
        <v>0</v>
      </c>
    </row>
    <row r="60" spans="1:5" s="19" customFormat="1" ht="13.8" x14ac:dyDescent="0.3">
      <c r="A60" s="29" t="s">
        <v>12</v>
      </c>
      <c r="B60" s="4"/>
      <c r="C60" s="30"/>
      <c r="D60" s="31"/>
      <c r="E60" s="18"/>
    </row>
    <row r="61" spans="1:5" s="19" customFormat="1" ht="13.8" x14ac:dyDescent="0.3">
      <c r="A61" s="15" t="s">
        <v>67</v>
      </c>
      <c r="B61" s="1" t="s">
        <v>11</v>
      </c>
      <c r="C61" s="20"/>
      <c r="D61" s="17">
        <v>500</v>
      </c>
      <c r="E61" s="21" t="b">
        <f t="shared" ref="E61:E90" si="6">IF(ISNUMBER(SEARCH("yes",B61)),D61)</f>
        <v>0</v>
      </c>
    </row>
    <row r="62" spans="1:5" s="19" customFormat="1" ht="13.8" x14ac:dyDescent="0.3">
      <c r="A62" s="15" t="s">
        <v>68</v>
      </c>
      <c r="B62" s="1" t="s">
        <v>11</v>
      </c>
      <c r="C62" s="20"/>
      <c r="D62" s="17">
        <v>1400</v>
      </c>
      <c r="E62" s="21" t="b">
        <f t="shared" si="6"/>
        <v>0</v>
      </c>
    </row>
    <row r="63" spans="1:5" s="19" customFormat="1" ht="13.8" x14ac:dyDescent="0.3">
      <c r="A63" s="15" t="s">
        <v>69</v>
      </c>
      <c r="B63" s="1" t="s">
        <v>11</v>
      </c>
      <c r="C63" s="20"/>
      <c r="D63" s="17">
        <v>560</v>
      </c>
      <c r="E63" s="21" t="b">
        <f t="shared" si="6"/>
        <v>0</v>
      </c>
    </row>
    <row r="64" spans="1:5" s="19" customFormat="1" ht="13.8" x14ac:dyDescent="0.3">
      <c r="A64" s="15" t="s">
        <v>3</v>
      </c>
      <c r="B64" s="1" t="s">
        <v>11</v>
      </c>
      <c r="C64" s="20"/>
      <c r="D64" s="17">
        <v>1200</v>
      </c>
      <c r="E64" s="21" t="b">
        <f t="shared" si="6"/>
        <v>0</v>
      </c>
    </row>
    <row r="65" spans="1:5" s="19" customFormat="1" ht="13.8" x14ac:dyDescent="0.3">
      <c r="A65" s="15" t="s">
        <v>4</v>
      </c>
      <c r="B65" s="1" t="s">
        <v>11</v>
      </c>
      <c r="C65" s="20"/>
      <c r="D65" s="17">
        <v>800</v>
      </c>
      <c r="E65" s="21" t="b">
        <f t="shared" si="6"/>
        <v>0</v>
      </c>
    </row>
    <row r="66" spans="1:5" s="19" customFormat="1" ht="13.8" x14ac:dyDescent="0.3">
      <c r="A66" s="15" t="s">
        <v>70</v>
      </c>
      <c r="B66" s="1" t="s">
        <v>11</v>
      </c>
      <c r="C66" s="20"/>
      <c r="D66" s="17">
        <v>300</v>
      </c>
      <c r="E66" s="21" t="b">
        <f t="shared" si="6"/>
        <v>0</v>
      </c>
    </row>
    <row r="67" spans="1:5" s="19" customFormat="1" ht="13.8" x14ac:dyDescent="0.3">
      <c r="A67" s="15" t="s">
        <v>71</v>
      </c>
      <c r="B67" s="1" t="s">
        <v>11</v>
      </c>
      <c r="C67" s="20"/>
      <c r="D67" s="17">
        <v>200</v>
      </c>
      <c r="E67" s="21" t="b">
        <f t="shared" si="6"/>
        <v>0</v>
      </c>
    </row>
    <row r="68" spans="1:5" s="19" customFormat="1" ht="13.8" x14ac:dyDescent="0.3">
      <c r="A68" s="15" t="s">
        <v>72</v>
      </c>
      <c r="B68" s="1" t="s">
        <v>11</v>
      </c>
      <c r="C68" s="20"/>
      <c r="D68" s="17">
        <v>350</v>
      </c>
      <c r="E68" s="21" t="b">
        <f t="shared" si="6"/>
        <v>0</v>
      </c>
    </row>
    <row r="69" spans="1:5" s="19" customFormat="1" ht="13.8" x14ac:dyDescent="0.3">
      <c r="A69" s="15" t="s">
        <v>73</v>
      </c>
      <c r="B69" s="2"/>
      <c r="C69" s="25" t="str">
        <f>IF(ISBLANK(B69), "Enter Qty      ", B69)</f>
        <v xml:space="preserve">Enter Qty      </v>
      </c>
      <c r="D69" s="17">
        <v>300</v>
      </c>
      <c r="E69" s="26">
        <f>SUM(B69*D69)</f>
        <v>0</v>
      </c>
    </row>
    <row r="70" spans="1:5" s="19" customFormat="1" ht="13.8" x14ac:dyDescent="0.3">
      <c r="A70" s="15" t="s">
        <v>74</v>
      </c>
      <c r="B70" s="2"/>
      <c r="C70" s="25" t="str">
        <f>IF(ISBLANK(B70), "Enter Qty      ", B70)</f>
        <v xml:space="preserve">Enter Qty      </v>
      </c>
      <c r="D70" s="17">
        <v>280</v>
      </c>
      <c r="E70" s="26">
        <f>SUM(B70*D70)</f>
        <v>0</v>
      </c>
    </row>
    <row r="71" spans="1:5" s="19" customFormat="1" ht="13.8" x14ac:dyDescent="0.3">
      <c r="A71" s="15" t="s">
        <v>75</v>
      </c>
      <c r="B71" s="1" t="s">
        <v>11</v>
      </c>
      <c r="C71" s="20"/>
      <c r="D71" s="17">
        <v>900</v>
      </c>
      <c r="E71" s="21" t="b">
        <f t="shared" si="6"/>
        <v>0</v>
      </c>
    </row>
    <row r="72" spans="1:5" s="19" customFormat="1" ht="13.8" x14ac:dyDescent="0.3">
      <c r="A72" s="15" t="s">
        <v>76</v>
      </c>
      <c r="B72" s="1" t="s">
        <v>11</v>
      </c>
      <c r="C72" s="20"/>
      <c r="D72" s="17">
        <v>1350</v>
      </c>
      <c r="E72" s="21" t="b">
        <f t="shared" si="6"/>
        <v>0</v>
      </c>
    </row>
    <row r="73" spans="1:5" s="19" customFormat="1" ht="13.8" x14ac:dyDescent="0.3">
      <c r="A73" s="15" t="s">
        <v>77</v>
      </c>
      <c r="B73" s="1" t="s">
        <v>11</v>
      </c>
      <c r="C73" s="20"/>
      <c r="D73" s="17">
        <v>600</v>
      </c>
      <c r="E73" s="21" t="b">
        <f t="shared" si="6"/>
        <v>0</v>
      </c>
    </row>
    <row r="74" spans="1:5" s="19" customFormat="1" ht="13.8" x14ac:dyDescent="0.3">
      <c r="A74" s="15" t="s">
        <v>78</v>
      </c>
      <c r="B74" s="1" t="s">
        <v>11</v>
      </c>
      <c r="C74" s="20"/>
      <c r="D74" s="17">
        <v>1200</v>
      </c>
      <c r="E74" s="21" t="b">
        <f t="shared" si="6"/>
        <v>0</v>
      </c>
    </row>
    <row r="75" spans="1:5" s="19" customFormat="1" ht="13.8" x14ac:dyDescent="0.3">
      <c r="A75" s="15" t="s">
        <v>5</v>
      </c>
      <c r="B75" s="1" t="s">
        <v>11</v>
      </c>
      <c r="C75" s="20"/>
      <c r="D75" s="17">
        <v>2200</v>
      </c>
      <c r="E75" s="21" t="b">
        <f t="shared" si="6"/>
        <v>0</v>
      </c>
    </row>
    <row r="76" spans="1:5" s="19" customFormat="1" ht="13.8" x14ac:dyDescent="0.3">
      <c r="A76" s="15" t="s">
        <v>79</v>
      </c>
      <c r="B76" s="1" t="s">
        <v>11</v>
      </c>
      <c r="C76" s="20"/>
      <c r="D76" s="17">
        <v>220</v>
      </c>
      <c r="E76" s="21" t="b">
        <f t="shared" si="6"/>
        <v>0</v>
      </c>
    </row>
    <row r="77" spans="1:5" s="19" customFormat="1" ht="13.8" x14ac:dyDescent="0.3">
      <c r="A77" s="15" t="s">
        <v>80</v>
      </c>
      <c r="B77" s="1" t="s">
        <v>11</v>
      </c>
      <c r="C77" s="20"/>
      <c r="D77" s="17">
        <v>220</v>
      </c>
      <c r="E77" s="21" t="b">
        <f t="shared" si="6"/>
        <v>0</v>
      </c>
    </row>
    <row r="78" spans="1:5" s="19" customFormat="1" ht="13.8" x14ac:dyDescent="0.3">
      <c r="A78" s="15" t="s">
        <v>81</v>
      </c>
      <c r="B78" s="1" t="s">
        <v>11</v>
      </c>
      <c r="C78" s="20"/>
      <c r="D78" s="17">
        <v>295</v>
      </c>
      <c r="E78" s="21" t="b">
        <f t="shared" si="6"/>
        <v>0</v>
      </c>
    </row>
    <row r="79" spans="1:5" s="19" customFormat="1" ht="13.8" x14ac:dyDescent="0.3">
      <c r="A79" s="15" t="s">
        <v>82</v>
      </c>
      <c r="B79" s="1" t="s">
        <v>11</v>
      </c>
      <c r="C79" s="20"/>
      <c r="D79" s="17">
        <v>295</v>
      </c>
      <c r="E79" s="21" t="b">
        <f t="shared" si="6"/>
        <v>0</v>
      </c>
    </row>
    <row r="80" spans="1:5" s="19" customFormat="1" ht="13.8" x14ac:dyDescent="0.3">
      <c r="A80" s="15" t="s">
        <v>83</v>
      </c>
      <c r="B80" s="1" t="s">
        <v>11</v>
      </c>
      <c r="C80" s="20"/>
      <c r="D80" s="17">
        <v>900</v>
      </c>
      <c r="E80" s="21" t="b">
        <f t="shared" si="6"/>
        <v>0</v>
      </c>
    </row>
    <row r="81" spans="1:5" s="19" customFormat="1" ht="13.8" x14ac:dyDescent="0.3">
      <c r="A81" s="15" t="s">
        <v>84</v>
      </c>
      <c r="B81" s="1" t="s">
        <v>11</v>
      </c>
      <c r="C81" s="20"/>
      <c r="D81" s="17">
        <v>1200</v>
      </c>
      <c r="E81" s="21" t="b">
        <f t="shared" si="6"/>
        <v>0</v>
      </c>
    </row>
    <row r="82" spans="1:5" s="19" customFormat="1" ht="13.8" x14ac:dyDescent="0.3">
      <c r="A82" s="15" t="s">
        <v>85</v>
      </c>
      <c r="B82" s="1" t="s">
        <v>11</v>
      </c>
      <c r="C82" s="20"/>
      <c r="D82" s="17">
        <v>700</v>
      </c>
      <c r="E82" s="21" t="b">
        <f t="shared" si="6"/>
        <v>0</v>
      </c>
    </row>
    <row r="83" spans="1:5" s="19" customFormat="1" ht="13.8" customHeight="1" x14ac:dyDescent="0.3">
      <c r="A83" s="15" t="s">
        <v>86</v>
      </c>
      <c r="B83" s="1" t="s">
        <v>11</v>
      </c>
      <c r="C83" s="20"/>
      <c r="D83" s="17">
        <v>2000</v>
      </c>
      <c r="E83" s="21" t="b">
        <f t="shared" si="6"/>
        <v>0</v>
      </c>
    </row>
    <row r="84" spans="1:5" s="19" customFormat="1" ht="13.8" x14ac:dyDescent="0.3">
      <c r="A84" s="15" t="s">
        <v>87</v>
      </c>
      <c r="B84" s="1" t="s">
        <v>11</v>
      </c>
      <c r="C84" s="20"/>
      <c r="D84" s="17">
        <v>400</v>
      </c>
      <c r="E84" s="21" t="b">
        <f t="shared" si="6"/>
        <v>0</v>
      </c>
    </row>
    <row r="85" spans="1:5" s="19" customFormat="1" ht="13.8" x14ac:dyDescent="0.3">
      <c r="A85" s="15" t="s">
        <v>88</v>
      </c>
      <c r="B85" s="1" t="s">
        <v>11</v>
      </c>
      <c r="C85" s="20"/>
      <c r="D85" s="17">
        <v>600</v>
      </c>
      <c r="E85" s="21" t="b">
        <f t="shared" si="6"/>
        <v>0</v>
      </c>
    </row>
    <row r="86" spans="1:5" s="19" customFormat="1" ht="13.8" x14ac:dyDescent="0.3">
      <c r="A86" s="15" t="s">
        <v>89</v>
      </c>
      <c r="B86" s="1" t="s">
        <v>11</v>
      </c>
      <c r="C86" s="20"/>
      <c r="D86" s="17">
        <v>100</v>
      </c>
      <c r="E86" s="21" t="b">
        <f t="shared" si="6"/>
        <v>0</v>
      </c>
    </row>
    <row r="87" spans="1:5" s="19" customFormat="1" ht="13.8" x14ac:dyDescent="0.3">
      <c r="A87" s="15" t="s">
        <v>90</v>
      </c>
      <c r="B87" s="1" t="s">
        <v>11</v>
      </c>
      <c r="C87" s="20"/>
      <c r="D87" s="17">
        <v>1000</v>
      </c>
      <c r="E87" s="21" t="b">
        <f t="shared" si="6"/>
        <v>0</v>
      </c>
    </row>
    <row r="88" spans="1:5" s="19" customFormat="1" ht="13.8" x14ac:dyDescent="0.3">
      <c r="A88" s="15" t="s">
        <v>9</v>
      </c>
      <c r="B88" s="1" t="s">
        <v>11</v>
      </c>
      <c r="C88" s="20"/>
      <c r="D88" s="17">
        <v>600</v>
      </c>
      <c r="E88" s="21" t="b">
        <f t="shared" si="6"/>
        <v>0</v>
      </c>
    </row>
    <row r="89" spans="1:5" s="19" customFormat="1" ht="13.8" x14ac:dyDescent="0.3">
      <c r="A89" s="15" t="s">
        <v>91</v>
      </c>
      <c r="B89" s="1" t="s">
        <v>11</v>
      </c>
      <c r="C89" s="20"/>
      <c r="D89" s="17">
        <v>900</v>
      </c>
      <c r="E89" s="21" t="b">
        <f t="shared" si="6"/>
        <v>0</v>
      </c>
    </row>
    <row r="90" spans="1:5" s="19" customFormat="1" ht="13.8" x14ac:dyDescent="0.3">
      <c r="A90" s="15" t="s">
        <v>92</v>
      </c>
      <c r="B90" s="1" t="s">
        <v>11</v>
      </c>
      <c r="C90" s="20"/>
      <c r="D90" s="17">
        <v>1700</v>
      </c>
      <c r="E90" s="21" t="b">
        <f t="shared" si="6"/>
        <v>0</v>
      </c>
    </row>
    <row r="91" spans="1:5" s="19" customFormat="1" ht="13.8" x14ac:dyDescent="0.3">
      <c r="A91" s="15" t="s">
        <v>93</v>
      </c>
      <c r="B91" s="2"/>
      <c r="C91" s="25" t="str">
        <f>IF(ISBLANK(B91), "Enter Qty      ", B91)</f>
        <v xml:space="preserve">Enter Qty      </v>
      </c>
      <c r="D91" s="17">
        <v>750</v>
      </c>
      <c r="E91" s="26">
        <f>SUM(B91*D91)</f>
        <v>0</v>
      </c>
    </row>
    <row r="92" spans="1:5" s="19" customFormat="1" ht="13.8" x14ac:dyDescent="0.3">
      <c r="A92" s="15" t="s">
        <v>94</v>
      </c>
      <c r="B92" s="2"/>
      <c r="C92" s="25" t="str">
        <f>IF(ISBLANK(B92), "Enter Qty      ", B92)</f>
        <v xml:space="preserve">Enter Qty      </v>
      </c>
      <c r="D92" s="17">
        <v>1050</v>
      </c>
      <c r="E92" s="26">
        <f>SUM(B92*D92)</f>
        <v>0</v>
      </c>
    </row>
    <row r="93" spans="1:5" s="19" customFormat="1" ht="13.8" x14ac:dyDescent="0.3">
      <c r="A93" s="15" t="s">
        <v>95</v>
      </c>
      <c r="B93" s="1" t="s">
        <v>11</v>
      </c>
      <c r="C93" s="20"/>
      <c r="D93" s="17">
        <v>300</v>
      </c>
      <c r="E93" s="21" t="b">
        <f t="shared" ref="E93:E96" si="7">IF(ISNUMBER(SEARCH("yes",B93)),D93)</f>
        <v>0</v>
      </c>
    </row>
    <row r="94" spans="1:5" s="19" customFormat="1" ht="13.8" x14ac:dyDescent="0.3">
      <c r="A94" s="15" t="s">
        <v>96</v>
      </c>
      <c r="B94" s="1" t="s">
        <v>11</v>
      </c>
      <c r="C94" s="20"/>
      <c r="D94" s="17">
        <v>1400</v>
      </c>
      <c r="E94" s="21" t="b">
        <f t="shared" si="7"/>
        <v>0</v>
      </c>
    </row>
    <row r="95" spans="1:5" s="19" customFormat="1" ht="13.8" x14ac:dyDescent="0.3">
      <c r="A95" s="15" t="s">
        <v>10</v>
      </c>
      <c r="B95" s="1" t="s">
        <v>11</v>
      </c>
      <c r="C95" s="20"/>
      <c r="D95" s="17">
        <v>1800</v>
      </c>
      <c r="E95" s="21" t="b">
        <f t="shared" si="7"/>
        <v>0</v>
      </c>
    </row>
    <row r="96" spans="1:5" s="19" customFormat="1" ht="13.8" x14ac:dyDescent="0.3">
      <c r="A96" s="15" t="s">
        <v>6</v>
      </c>
      <c r="B96" s="1" t="s">
        <v>11</v>
      </c>
      <c r="C96" s="20"/>
      <c r="D96" s="17">
        <v>310</v>
      </c>
      <c r="E96" s="21" t="b">
        <f t="shared" si="7"/>
        <v>0</v>
      </c>
    </row>
    <row r="97" spans="1:5" s="36" customFormat="1" ht="13.8" x14ac:dyDescent="0.3">
      <c r="A97" s="32"/>
      <c r="B97" s="33"/>
      <c r="C97" s="33"/>
      <c r="D97" s="34"/>
      <c r="E97" s="35"/>
    </row>
    <row r="98" spans="1:5" ht="25.8" customHeight="1" x14ac:dyDescent="0.3">
      <c r="A98" s="46"/>
      <c r="B98" s="46" t="s">
        <v>99</v>
      </c>
      <c r="C98" s="47"/>
      <c r="D98" s="51">
        <f>SUM(E98)</f>
        <v>98000</v>
      </c>
      <c r="E98" s="38">
        <f>SUM(E3:E97)</f>
        <v>98000</v>
      </c>
    </row>
    <row r="99" spans="1:5" ht="26.4" customHeight="1" x14ac:dyDescent="0.3">
      <c r="A99" s="46"/>
      <c r="B99" s="37" t="s">
        <v>98</v>
      </c>
      <c r="C99" s="53">
        <v>0.2</v>
      </c>
      <c r="D99" s="50">
        <f>SUM(D98*C99)</f>
        <v>19600</v>
      </c>
      <c r="E99" s="38"/>
    </row>
    <row r="100" spans="1:5" ht="30" customHeight="1" x14ac:dyDescent="0.3">
      <c r="A100" s="48"/>
      <c r="B100" s="37" t="s">
        <v>97</v>
      </c>
      <c r="C100" s="47"/>
      <c r="D100" s="52">
        <f>SUM(D98:D99)</f>
        <v>117600</v>
      </c>
      <c r="E100" s="38"/>
    </row>
    <row r="101" spans="1:5" ht="18" x14ac:dyDescent="0.3">
      <c r="A101" s="48"/>
      <c r="B101" s="46"/>
      <c r="C101" s="47"/>
      <c r="D101" s="49"/>
      <c r="E101" s="38"/>
    </row>
    <row r="102" spans="1:5" x14ac:dyDescent="0.3">
      <c r="A102" s="39"/>
      <c r="B102" s="40"/>
      <c r="C102" s="40"/>
      <c r="D102" s="41"/>
      <c r="E102" s="38"/>
    </row>
    <row r="103" spans="1:5" x14ac:dyDescent="0.3">
      <c r="A103" s="39"/>
      <c r="B103" s="40"/>
      <c r="C103" s="40"/>
      <c r="D103" s="41"/>
      <c r="E103" s="38"/>
    </row>
    <row r="104" spans="1:5" x14ac:dyDescent="0.3">
      <c r="A104" s="39"/>
      <c r="B104" s="40"/>
      <c r="C104" s="40"/>
      <c r="D104" s="41"/>
      <c r="E104" s="38"/>
    </row>
    <row r="105" spans="1:5" x14ac:dyDescent="0.3">
      <c r="A105" s="39"/>
      <c r="B105" s="40"/>
      <c r="C105" s="40"/>
      <c r="D105" s="41"/>
      <c r="E105" s="38"/>
    </row>
    <row r="106" spans="1:5" x14ac:dyDescent="0.3">
      <c r="A106" s="39"/>
      <c r="B106" s="40"/>
      <c r="C106" s="40"/>
      <c r="D106" s="41"/>
      <c r="E106" s="38"/>
    </row>
    <row r="107" spans="1:5" x14ac:dyDescent="0.3">
      <c r="A107" s="39"/>
      <c r="B107" s="40"/>
      <c r="C107" s="40"/>
      <c r="D107" s="41"/>
      <c r="E107" s="38"/>
    </row>
    <row r="108" spans="1:5" x14ac:dyDescent="0.3">
      <c r="A108" s="39"/>
      <c r="B108" s="40"/>
      <c r="C108" s="40"/>
      <c r="D108" s="41"/>
      <c r="E108" s="38"/>
    </row>
    <row r="109" spans="1:5" x14ac:dyDescent="0.3">
      <c r="A109" s="42"/>
      <c r="B109" s="43"/>
      <c r="C109" s="43"/>
      <c r="D109" s="38"/>
      <c r="E109" s="38"/>
    </row>
    <row r="110" spans="1:5" x14ac:dyDescent="0.3">
      <c r="A110" s="42"/>
      <c r="B110" s="43"/>
      <c r="C110" s="43"/>
      <c r="D110" s="38"/>
      <c r="E110" s="38"/>
    </row>
    <row r="111" spans="1:5" x14ac:dyDescent="0.3">
      <c r="A111" s="42"/>
      <c r="B111" s="43"/>
      <c r="C111" s="43"/>
      <c r="D111" s="38"/>
      <c r="E111" s="38"/>
    </row>
    <row r="112" spans="1:5" x14ac:dyDescent="0.3">
      <c r="A112" s="42"/>
      <c r="B112" s="43"/>
      <c r="C112" s="43"/>
      <c r="D112" s="38"/>
      <c r="E112" s="38"/>
    </row>
    <row r="113" spans="1:5" x14ac:dyDescent="0.3">
      <c r="A113" s="42"/>
      <c r="B113" s="43"/>
      <c r="C113" s="43"/>
      <c r="D113" s="38"/>
      <c r="E113" s="38"/>
    </row>
    <row r="114" spans="1:5" x14ac:dyDescent="0.3">
      <c r="A114" s="42"/>
      <c r="B114" s="43"/>
      <c r="C114" s="43"/>
      <c r="D114" s="38"/>
      <c r="E114" s="38"/>
    </row>
    <row r="115" spans="1:5" x14ac:dyDescent="0.3">
      <c r="A115" s="42"/>
      <c r="B115" s="43"/>
      <c r="C115" s="43"/>
      <c r="D115" s="38"/>
      <c r="E115" s="38"/>
    </row>
    <row r="116" spans="1:5" x14ac:dyDescent="0.3">
      <c r="A116" s="42"/>
      <c r="B116" s="43"/>
      <c r="C116" s="43"/>
      <c r="D116" s="38"/>
      <c r="E116" s="38"/>
    </row>
    <row r="117" spans="1:5" x14ac:dyDescent="0.3">
      <c r="A117" s="42"/>
      <c r="B117" s="43"/>
      <c r="C117" s="43"/>
      <c r="D117" s="38"/>
      <c r="E117" s="38"/>
    </row>
    <row r="118" spans="1:5" x14ac:dyDescent="0.3">
      <c r="A118" s="42"/>
      <c r="B118" s="43"/>
      <c r="C118" s="43"/>
      <c r="D118" s="38"/>
      <c r="E118" s="38"/>
    </row>
    <row r="119" spans="1:5" x14ac:dyDescent="0.3">
      <c r="A119" s="42"/>
      <c r="B119" s="43"/>
      <c r="C119" s="43"/>
      <c r="D119" s="38"/>
      <c r="E119" s="38"/>
    </row>
    <row r="120" spans="1:5" x14ac:dyDescent="0.3">
      <c r="A120" s="42"/>
      <c r="B120" s="43"/>
      <c r="C120" s="43"/>
      <c r="D120" s="38"/>
      <c r="E120" s="38"/>
    </row>
    <row r="121" spans="1:5" x14ac:dyDescent="0.3">
      <c r="A121" s="42"/>
      <c r="B121" s="43"/>
      <c r="C121" s="43"/>
      <c r="D121" s="38"/>
      <c r="E121" s="38"/>
    </row>
    <row r="122" spans="1:5" x14ac:dyDescent="0.3">
      <c r="A122" s="42"/>
      <c r="B122" s="43"/>
      <c r="C122" s="43"/>
      <c r="D122" s="38"/>
      <c r="E122" s="38"/>
    </row>
    <row r="123" spans="1:5" x14ac:dyDescent="0.3">
      <c r="A123" s="42"/>
      <c r="B123" s="43"/>
      <c r="C123" s="43"/>
      <c r="D123" s="38"/>
      <c r="E123" s="38"/>
    </row>
    <row r="124" spans="1:5" x14ac:dyDescent="0.3">
      <c r="A124" s="42"/>
      <c r="B124" s="43"/>
      <c r="C124" s="43"/>
      <c r="D124" s="38"/>
      <c r="E124" s="38"/>
    </row>
    <row r="125" spans="1:5" x14ac:dyDescent="0.3">
      <c r="A125" s="42"/>
      <c r="B125" s="43"/>
      <c r="C125" s="43"/>
      <c r="D125" s="38"/>
      <c r="E125" s="38"/>
    </row>
    <row r="126" spans="1:5" x14ac:dyDescent="0.3">
      <c r="A126" s="42"/>
      <c r="B126" s="43"/>
      <c r="C126" s="43"/>
      <c r="D126" s="38"/>
      <c r="E126" s="38"/>
    </row>
    <row r="127" spans="1:5" x14ac:dyDescent="0.3">
      <c r="A127" s="42"/>
      <c r="B127" s="43"/>
      <c r="C127" s="43"/>
      <c r="D127" s="38"/>
      <c r="E127" s="38"/>
    </row>
    <row r="128" spans="1:5" x14ac:dyDescent="0.3">
      <c r="A128" s="42"/>
      <c r="B128" s="43"/>
      <c r="C128" s="43"/>
      <c r="D128" s="38"/>
      <c r="E128" s="38"/>
    </row>
    <row r="129" spans="1:5" x14ac:dyDescent="0.3">
      <c r="A129" s="42"/>
      <c r="B129" s="43"/>
      <c r="C129" s="43"/>
      <c r="D129" s="38"/>
      <c r="E129" s="38"/>
    </row>
    <row r="130" spans="1:5" x14ac:dyDescent="0.3">
      <c r="A130" s="42"/>
      <c r="B130" s="43"/>
      <c r="C130" s="43"/>
      <c r="D130" s="38"/>
      <c r="E130" s="38"/>
    </row>
    <row r="131" spans="1:5" x14ac:dyDescent="0.3">
      <c r="A131" s="42"/>
      <c r="B131" s="43"/>
      <c r="C131" s="43"/>
      <c r="D131" s="38"/>
      <c r="E131" s="38"/>
    </row>
    <row r="132" spans="1:5" x14ac:dyDescent="0.3">
      <c r="A132" s="42"/>
      <c r="B132" s="43"/>
      <c r="C132" s="43"/>
      <c r="D132" s="38"/>
      <c r="E132" s="38"/>
    </row>
    <row r="133" spans="1:5" x14ac:dyDescent="0.3">
      <c r="A133" s="42"/>
      <c r="B133" s="43"/>
      <c r="C133" s="43"/>
      <c r="D133" s="38"/>
      <c r="E133" s="38"/>
    </row>
    <row r="134" spans="1:5" x14ac:dyDescent="0.3">
      <c r="A134" s="42"/>
      <c r="B134" s="43"/>
      <c r="C134" s="43"/>
      <c r="D134" s="38"/>
      <c r="E134" s="38"/>
    </row>
    <row r="135" spans="1:5" x14ac:dyDescent="0.3">
      <c r="A135" s="42"/>
      <c r="B135" s="43"/>
      <c r="C135" s="43"/>
      <c r="D135" s="38"/>
      <c r="E135" s="38"/>
    </row>
    <row r="136" spans="1:5" x14ac:dyDescent="0.3">
      <c r="A136" s="42"/>
      <c r="B136" s="43"/>
      <c r="C136" s="43"/>
      <c r="D136" s="38"/>
      <c r="E136" s="38"/>
    </row>
    <row r="137" spans="1:5" x14ac:dyDescent="0.3">
      <c r="A137" s="42"/>
      <c r="B137" s="43"/>
      <c r="C137" s="43"/>
      <c r="D137" s="38"/>
      <c r="E137" s="38"/>
    </row>
    <row r="138" spans="1:5" x14ac:dyDescent="0.3">
      <c r="A138" s="42"/>
      <c r="B138" s="43"/>
      <c r="C138" s="43"/>
      <c r="D138" s="38"/>
      <c r="E138" s="38"/>
    </row>
    <row r="139" spans="1:5" x14ac:dyDescent="0.3">
      <c r="A139" s="42"/>
      <c r="B139" s="43"/>
      <c r="C139" s="43"/>
      <c r="D139" s="38"/>
      <c r="E139" s="38"/>
    </row>
    <row r="140" spans="1:5" x14ac:dyDescent="0.3">
      <c r="A140" s="42"/>
      <c r="B140" s="43"/>
      <c r="C140" s="43"/>
      <c r="D140" s="38"/>
      <c r="E140" s="38"/>
    </row>
    <row r="141" spans="1:5" x14ac:dyDescent="0.3">
      <c r="A141" s="42"/>
      <c r="B141" s="43"/>
      <c r="C141" s="43"/>
      <c r="D141" s="38"/>
      <c r="E141" s="38"/>
    </row>
    <row r="142" spans="1:5" x14ac:dyDescent="0.3">
      <c r="A142" s="42"/>
      <c r="B142" s="43"/>
      <c r="C142" s="43"/>
      <c r="D142" s="38"/>
      <c r="E142" s="38"/>
    </row>
    <row r="143" spans="1:5" x14ac:dyDescent="0.3">
      <c r="A143" s="42"/>
      <c r="B143" s="43"/>
      <c r="C143" s="43"/>
      <c r="D143" s="38"/>
      <c r="E143" s="38"/>
    </row>
    <row r="144" spans="1:5" x14ac:dyDescent="0.3">
      <c r="A144" s="42"/>
      <c r="B144" s="43"/>
      <c r="C144" s="43"/>
      <c r="D144" s="38"/>
      <c r="E144" s="38"/>
    </row>
    <row r="145" spans="1:5" x14ac:dyDescent="0.3">
      <c r="A145" s="42"/>
      <c r="B145" s="43"/>
      <c r="C145" s="43"/>
      <c r="D145" s="38"/>
      <c r="E145" s="38"/>
    </row>
    <row r="146" spans="1:5" x14ac:dyDescent="0.3">
      <c r="A146" s="42"/>
      <c r="B146" s="43"/>
      <c r="C146" s="43"/>
      <c r="D146" s="38"/>
      <c r="E146" s="38"/>
    </row>
    <row r="147" spans="1:5" x14ac:dyDescent="0.3">
      <c r="A147" s="42"/>
      <c r="B147" s="43"/>
      <c r="C147" s="43"/>
      <c r="D147" s="38"/>
      <c r="E147" s="38"/>
    </row>
    <row r="148" spans="1:5" x14ac:dyDescent="0.3">
      <c r="A148" s="42"/>
      <c r="B148" s="43"/>
      <c r="C148" s="43"/>
      <c r="D148" s="38"/>
      <c r="E148" s="38"/>
    </row>
    <row r="149" spans="1:5" x14ac:dyDescent="0.3">
      <c r="A149" s="42"/>
      <c r="B149" s="43"/>
      <c r="C149" s="43"/>
      <c r="D149" s="38"/>
      <c r="E149" s="38"/>
    </row>
    <row r="150" spans="1:5" x14ac:dyDescent="0.3">
      <c r="A150" s="42"/>
      <c r="B150" s="43"/>
      <c r="C150" s="43"/>
      <c r="D150" s="38"/>
      <c r="E150" s="38"/>
    </row>
    <row r="151" spans="1:5" x14ac:dyDescent="0.3">
      <c r="A151" s="42"/>
      <c r="B151" s="43"/>
      <c r="C151" s="43"/>
      <c r="D151" s="38"/>
      <c r="E151" s="38"/>
    </row>
    <row r="152" spans="1:5" x14ac:dyDescent="0.3">
      <c r="A152" s="42"/>
      <c r="B152" s="43"/>
      <c r="C152" s="43"/>
      <c r="D152" s="38"/>
      <c r="E152" s="38"/>
    </row>
    <row r="153" spans="1:5" x14ac:dyDescent="0.3">
      <c r="A153" s="42"/>
      <c r="B153" s="43"/>
      <c r="C153" s="43"/>
      <c r="D153" s="38"/>
      <c r="E153" s="38"/>
    </row>
    <row r="154" spans="1:5" x14ac:dyDescent="0.3">
      <c r="A154" s="42"/>
      <c r="B154" s="43"/>
      <c r="C154" s="43"/>
      <c r="D154" s="38"/>
      <c r="E154" s="38"/>
    </row>
    <row r="155" spans="1:5" x14ac:dyDescent="0.3">
      <c r="A155" s="42"/>
      <c r="B155" s="43"/>
      <c r="C155" s="43"/>
      <c r="D155" s="38"/>
      <c r="E155" s="38"/>
    </row>
    <row r="156" spans="1:5" x14ac:dyDescent="0.3">
      <c r="A156" s="42"/>
      <c r="B156" s="43"/>
      <c r="C156" s="43"/>
      <c r="D156" s="38"/>
      <c r="E156" s="38"/>
    </row>
    <row r="157" spans="1:5" x14ac:dyDescent="0.3">
      <c r="A157" s="42"/>
      <c r="B157" s="43"/>
      <c r="C157" s="43"/>
      <c r="D157" s="38"/>
      <c r="E157" s="38"/>
    </row>
    <row r="158" spans="1:5" x14ac:dyDescent="0.3">
      <c r="A158" s="42"/>
      <c r="B158" s="43"/>
      <c r="C158" s="43"/>
      <c r="D158" s="38"/>
      <c r="E158" s="38"/>
    </row>
    <row r="159" spans="1:5" x14ac:dyDescent="0.3">
      <c r="A159" s="42"/>
      <c r="B159" s="43"/>
      <c r="C159" s="43"/>
      <c r="D159" s="38"/>
      <c r="E159" s="38"/>
    </row>
    <row r="160" spans="1:5" x14ac:dyDescent="0.3">
      <c r="A160" s="42"/>
      <c r="B160" s="43"/>
      <c r="C160" s="43"/>
      <c r="D160" s="38"/>
      <c r="E160" s="38"/>
    </row>
    <row r="161" spans="1:5" x14ac:dyDescent="0.3">
      <c r="A161" s="42"/>
      <c r="B161" s="43"/>
      <c r="C161" s="43"/>
      <c r="D161" s="38"/>
      <c r="E161" s="38"/>
    </row>
    <row r="162" spans="1:5" x14ac:dyDescent="0.3">
      <c r="A162" s="42"/>
      <c r="B162" s="43"/>
      <c r="C162" s="43"/>
      <c r="D162" s="38"/>
      <c r="E162" s="38"/>
    </row>
    <row r="163" spans="1:5" x14ac:dyDescent="0.3">
      <c r="A163" s="42"/>
      <c r="B163" s="43"/>
      <c r="C163" s="43"/>
      <c r="D163" s="38"/>
      <c r="E163" s="38"/>
    </row>
    <row r="164" spans="1:5" x14ac:dyDescent="0.3">
      <c r="A164" s="42"/>
      <c r="B164" s="43"/>
      <c r="C164" s="43"/>
      <c r="D164" s="38"/>
      <c r="E164" s="38"/>
    </row>
    <row r="165" spans="1:5" x14ac:dyDescent="0.3">
      <c r="A165" s="42"/>
      <c r="B165" s="43"/>
      <c r="C165" s="43"/>
      <c r="D165" s="38"/>
      <c r="E165" s="38"/>
    </row>
    <row r="166" spans="1:5" x14ac:dyDescent="0.3">
      <c r="A166" s="42"/>
      <c r="B166" s="43"/>
      <c r="C166" s="43"/>
      <c r="D166" s="38"/>
      <c r="E166" s="38"/>
    </row>
    <row r="167" spans="1:5" x14ac:dyDescent="0.3">
      <c r="A167" s="42"/>
      <c r="B167" s="43"/>
      <c r="C167" s="43"/>
      <c r="D167" s="38"/>
      <c r="E167" s="38"/>
    </row>
    <row r="168" spans="1:5" x14ac:dyDescent="0.3">
      <c r="A168" s="42"/>
      <c r="B168" s="43"/>
      <c r="C168" s="43"/>
      <c r="D168" s="38"/>
      <c r="E168" s="38"/>
    </row>
    <row r="169" spans="1:5" x14ac:dyDescent="0.3">
      <c r="A169" s="42"/>
      <c r="B169" s="43"/>
      <c r="C169" s="43"/>
      <c r="D169" s="38"/>
      <c r="E169" s="38"/>
    </row>
    <row r="170" spans="1:5" x14ac:dyDescent="0.3">
      <c r="A170" s="42"/>
      <c r="B170" s="43"/>
      <c r="C170" s="43"/>
      <c r="D170" s="38"/>
      <c r="E170" s="38"/>
    </row>
    <row r="171" spans="1:5" x14ac:dyDescent="0.3">
      <c r="A171" s="42"/>
      <c r="B171" s="43"/>
      <c r="C171" s="43"/>
      <c r="D171" s="38"/>
      <c r="E171" s="38"/>
    </row>
    <row r="172" spans="1:5" x14ac:dyDescent="0.3">
      <c r="A172" s="42"/>
      <c r="B172" s="43"/>
      <c r="C172" s="43"/>
      <c r="D172" s="38"/>
      <c r="E172" s="38"/>
    </row>
    <row r="173" spans="1:5" x14ac:dyDescent="0.3">
      <c r="A173" s="42"/>
      <c r="B173" s="43"/>
      <c r="C173" s="43"/>
      <c r="D173" s="38"/>
      <c r="E173" s="38"/>
    </row>
    <row r="174" spans="1:5" x14ac:dyDescent="0.3">
      <c r="A174" s="42"/>
      <c r="B174" s="43"/>
      <c r="C174" s="43"/>
      <c r="D174" s="38"/>
      <c r="E174" s="38"/>
    </row>
    <row r="175" spans="1:5" x14ac:dyDescent="0.3">
      <c r="A175" s="42"/>
      <c r="B175" s="43"/>
      <c r="C175" s="43"/>
      <c r="D175" s="38"/>
      <c r="E175" s="38"/>
    </row>
    <row r="176" spans="1:5" x14ac:dyDescent="0.3">
      <c r="A176" s="42"/>
      <c r="B176" s="43"/>
      <c r="C176" s="43"/>
      <c r="D176" s="38"/>
      <c r="E176" s="38"/>
    </row>
    <row r="177" spans="1:5" x14ac:dyDescent="0.3">
      <c r="A177" s="42"/>
      <c r="B177" s="43"/>
      <c r="C177" s="43"/>
      <c r="D177" s="38"/>
      <c r="E177" s="38"/>
    </row>
    <row r="178" spans="1:5" x14ac:dyDescent="0.3">
      <c r="A178" s="42"/>
      <c r="B178" s="43"/>
      <c r="C178" s="43"/>
      <c r="D178" s="38"/>
      <c r="E178" s="38"/>
    </row>
    <row r="179" spans="1:5" x14ac:dyDescent="0.3">
      <c r="A179" s="42"/>
      <c r="B179" s="43"/>
      <c r="C179" s="43"/>
      <c r="D179" s="38"/>
      <c r="E179" s="38"/>
    </row>
    <row r="180" spans="1:5" x14ac:dyDescent="0.3">
      <c r="A180" s="42"/>
      <c r="B180" s="43"/>
      <c r="C180" s="43"/>
      <c r="D180" s="38"/>
      <c r="E180" s="38"/>
    </row>
    <row r="181" spans="1:5" x14ac:dyDescent="0.3">
      <c r="A181" s="42"/>
      <c r="B181" s="43"/>
      <c r="C181" s="43"/>
      <c r="D181" s="38"/>
      <c r="E181" s="38"/>
    </row>
    <row r="182" spans="1:5" x14ac:dyDescent="0.3">
      <c r="A182" s="42"/>
      <c r="B182" s="43"/>
      <c r="C182" s="43"/>
      <c r="D182" s="38"/>
      <c r="E182" s="38"/>
    </row>
    <row r="183" spans="1:5" x14ac:dyDescent="0.3">
      <c r="A183" s="42"/>
      <c r="B183" s="43"/>
      <c r="C183" s="43"/>
      <c r="D183" s="38"/>
      <c r="E183" s="38"/>
    </row>
    <row r="184" spans="1:5" x14ac:dyDescent="0.3">
      <c r="A184" s="42"/>
      <c r="B184" s="43"/>
      <c r="C184" s="43"/>
      <c r="D184" s="38"/>
      <c r="E184" s="38"/>
    </row>
    <row r="185" spans="1:5" x14ac:dyDescent="0.3">
      <c r="A185" s="42"/>
      <c r="B185" s="43"/>
      <c r="C185" s="43"/>
      <c r="D185" s="38"/>
      <c r="E185" s="38"/>
    </row>
    <row r="186" spans="1:5" x14ac:dyDescent="0.3">
      <c r="A186" s="42"/>
      <c r="B186" s="43"/>
      <c r="C186" s="43"/>
      <c r="D186" s="38"/>
      <c r="E186" s="38"/>
    </row>
    <row r="187" spans="1:5" x14ac:dyDescent="0.3">
      <c r="A187" s="42"/>
      <c r="B187" s="43"/>
      <c r="C187" s="43"/>
      <c r="D187" s="38"/>
      <c r="E187" s="38"/>
    </row>
    <row r="188" spans="1:5" x14ac:dyDescent="0.3">
      <c r="A188" s="42"/>
      <c r="B188" s="43"/>
      <c r="C188" s="43"/>
      <c r="D188" s="38"/>
      <c r="E188" s="38"/>
    </row>
    <row r="189" spans="1:5" x14ac:dyDescent="0.3">
      <c r="A189" s="42"/>
      <c r="B189" s="43"/>
      <c r="C189" s="43"/>
      <c r="D189" s="38"/>
      <c r="E189" s="38"/>
    </row>
    <row r="190" spans="1:5" x14ac:dyDescent="0.3">
      <c r="A190" s="42"/>
      <c r="B190" s="43"/>
      <c r="C190" s="43"/>
      <c r="D190" s="38"/>
      <c r="E190" s="38"/>
    </row>
    <row r="191" spans="1:5" x14ac:dyDescent="0.3">
      <c r="A191" s="42"/>
      <c r="B191" s="43"/>
      <c r="C191" s="43"/>
      <c r="D191" s="38"/>
      <c r="E191" s="38"/>
    </row>
  </sheetData>
  <sheetProtection password="880B" sheet="1" objects="1" scenarios="1" selectLockedCells="1"/>
  <autoFilter ref="A2:D96"/>
  <mergeCells count="1">
    <mergeCell ref="A100:A101"/>
  </mergeCells>
  <conditionalFormatting sqref="D31">
    <cfRule type="expression" priority="6">
      <formula>"B31"</formula>
    </cfRule>
    <cfRule type="containsText" dxfId="2" priority="5" operator="containsText" text="Yes">
      <formula>NOT(ISERROR(SEARCH("Yes",D31)))</formula>
    </cfRule>
  </conditionalFormatting>
  <conditionalFormatting sqref="D36">
    <cfRule type="containsText" dxfId="1" priority="3" operator="containsText" text="Yes">
      <formula>NOT(ISERROR(SEARCH("Yes",D36)))</formula>
    </cfRule>
    <cfRule type="expression" priority="4">
      <formula>"B31"</formula>
    </cfRule>
  </conditionalFormatting>
  <conditionalFormatting sqref="D11">
    <cfRule type="containsText" dxfId="0" priority="1" operator="containsText" text="Yes">
      <formula>NOT(ISERROR(SEARCH("Yes",D11)))</formula>
    </cfRule>
    <cfRule type="expression" priority="2">
      <formula>"B31"</formula>
    </cfRule>
  </conditionalFormatting>
  <dataValidations count="2">
    <dataValidation type="list" allowBlank="1" showInputMessage="1" showErrorMessage="1" promptTitle="Choose" sqref="B33:C37 B14:C14 B17:C17 B19:C19 B93:C96 B24 B39:C46 B50:C52 B54:C55 B71:C90 B61:C68 B57:C58 B27:B31 C24:C31 B21:C22 B5:C11">
      <formula1>"No, Yes"</formula1>
    </dataValidation>
    <dataValidation type="list" allowBlank="1" showInputMessage="1" showErrorMessage="1" promptTitle="Choose" sqref="B25:B26">
      <formula1>"No,Free with SN logo,No SN logo"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Smith</dc:creator>
  <cp:lastModifiedBy>Graham Barr</cp:lastModifiedBy>
  <dcterms:created xsi:type="dcterms:W3CDTF">2019-05-28T10:10:21Z</dcterms:created>
  <dcterms:modified xsi:type="dcterms:W3CDTF">2020-04-16T08:47:29Z</dcterms:modified>
</cp:coreProperties>
</file>